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5.125.172\Bosh bank\Moliyaviy menejment xizmati\XOLIDA\"/>
    </mc:Choice>
  </mc:AlternateContent>
  <xr:revisionPtr revIDLastSave="0" documentId="13_ncr:1_{1DE6D794-B110-41F6-815E-11E85307C4F2}" xr6:coauthVersionLast="47" xr6:coauthVersionMax="47" xr10:uidLastSave="{00000000-0000-0000-0000-000000000000}"/>
  <bookViews>
    <workbookView xWindow="-120" yWindow="-120" windowWidth="29040" windowHeight="15720" xr2:uid="{222D6DD7-3619-439D-8E2C-AD82B58D774D}"/>
  </bookViews>
  <sheets>
    <sheet name="5-007-001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2" l="1"/>
  <c r="D30" i="2"/>
  <c r="D33" i="2" s="1"/>
  <c r="F31" i="2"/>
  <c r="F32" i="2"/>
  <c r="E33" i="2"/>
  <c r="F30" i="2" l="1"/>
  <c r="F33" i="2" s="1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8" i="2"/>
  <c r="F7" i="2"/>
  <c r="F6" i="2"/>
  <c r="F9" i="2" l="1"/>
  <c r="F27" i="2" s="1"/>
  <c r="E9" i="2" l="1"/>
  <c r="E27" i="2" l="1"/>
  <c r="D9" i="2"/>
  <c r="D27" i="2" s="1"/>
</calcChain>
</file>

<file path=xl/sharedStrings.xml><?xml version="1.0" encoding="utf-8"?>
<sst xmlns="http://schemas.openxmlformats.org/spreadsheetml/2006/main" count="82" uniqueCount="56">
  <si>
    <t>Т/р</t>
  </si>
  <si>
    <t>Харажат турлари</t>
  </si>
  <si>
    <t>Харажат кодлари</t>
  </si>
  <si>
    <t>Аниқланган смета</t>
  </si>
  <si>
    <t>Касса харажатлари</t>
  </si>
  <si>
    <t>Смета бўйича қолдиқ</t>
  </si>
  <si>
    <t>1.</t>
  </si>
  <si>
    <t>Иш ҳақи ва унга тенглаштирилган тўловлар</t>
  </si>
  <si>
    <t>2.</t>
  </si>
  <si>
    <t>Ягона ижтимоий тўлов</t>
  </si>
  <si>
    <t>3.</t>
  </si>
  <si>
    <t>Ижтимоий эҳтиёжларга бошқа ажратмалар/бадаллар</t>
  </si>
  <si>
    <t>4.</t>
  </si>
  <si>
    <t>Бошқа харажатлар</t>
  </si>
  <si>
    <t>5.</t>
  </si>
  <si>
    <t>шу жумладан:</t>
  </si>
  <si>
    <t>6.</t>
  </si>
  <si>
    <t>7.</t>
  </si>
  <si>
    <t>8.</t>
  </si>
  <si>
    <t>Электроэнергия харажатлари</t>
  </si>
  <si>
    <t>9.</t>
  </si>
  <si>
    <t>Табиий газ</t>
  </si>
  <si>
    <t>10.</t>
  </si>
  <si>
    <t>Иссиқлик энергияси ва иссиқ сув</t>
  </si>
  <si>
    <t>11.</t>
  </si>
  <si>
    <t>Совуқ сув ва канализация</t>
  </si>
  <si>
    <t>12.</t>
  </si>
  <si>
    <t>Чиқиндиларни тозалаш, олиб чиқиб кетиш билан боғлиқ хизматлар ҳамда энергетик ва бошқа ресурслар (бензин ва бошқа ЁММлардан ташқари)ни сотиб олиш</t>
  </si>
  <si>
    <t>13.</t>
  </si>
  <si>
    <t>14.</t>
  </si>
  <si>
    <t>15.</t>
  </si>
  <si>
    <t>16.</t>
  </si>
  <si>
    <t>17.</t>
  </si>
  <si>
    <t>18.</t>
  </si>
  <si>
    <t>Ёнилғи ва ЁММ</t>
  </si>
  <si>
    <t>19.</t>
  </si>
  <si>
    <t>Телефон, телеграф ва почта хизматлари</t>
  </si>
  <si>
    <t>20.</t>
  </si>
  <si>
    <t>Ахборот ва коммуникация хизматлари</t>
  </si>
  <si>
    <t>Объектларни қўриқлаш хизматлари</t>
  </si>
  <si>
    <t>Товар ва хизматлар сотиб олиш бўйича бошқа харажатлар</t>
  </si>
  <si>
    <t>Компьютер жиҳозлари, ҳисоблаш ва аудио-видео техника, информацион технологиялар сотиб олиш</t>
  </si>
  <si>
    <t>-</t>
  </si>
  <si>
    <t>Хизмат сафари харажатлари</t>
  </si>
  <si>
    <t>Ижара харажатлари</t>
  </si>
  <si>
    <t>Сақлаш харажатлари</t>
  </si>
  <si>
    <t>Бошқа амалиёт харажатлар</t>
  </si>
  <si>
    <t>Товар-моддий захиралар</t>
  </si>
  <si>
    <t>Авторанспорт воситаларини сақлаш харажатлари</t>
  </si>
  <si>
    <t>Жами амалиёт харажатлар</t>
  </si>
  <si>
    <t>Объектларни қуриш, реконструкция қилиш ва капитал таъмирлаш ишлари</t>
  </si>
  <si>
    <t>Автомототранспорт воситаларини сотиб олиш</t>
  </si>
  <si>
    <t>Бошқа асосий воситалар сотиб олиш</t>
  </si>
  <si>
    <t>Жами капитал харажатлар</t>
  </si>
  <si>
    <t>минг сўмда</t>
  </si>
  <si>
    <t>2026 йил 1 июл ҳолатига тасдиқланган йиллик харажатлар сметаси билан бир қаторда, унинг ижроси, шу жумладан объектларни қуриш, реконструкция қилиш ва капитал таъмирлаш ишлари, автомототранспорт воситаларини сотиб олиш ва сақлаш харажатлари тўғрисидаги
МАЪЛУМОТЛАР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</si>
</sst>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0\ _₽_-;\-* #,##0.00\ _₽_-;_-* &quot;-&quot;??\ _₽_-;_-@_-"/>
    <numFmt numFmtId="166" formatCode="_-* #,##0\ _₽_-;\-* #,##0\ _₽_-;_-* &quot;-&quot;??\ _₽_-;_-@_-"/>
    <numFmt numFmtId="167" formatCode="_-* #,##0.0000_-;\-* #,##0.0000_-;_-* &quot;-&quot;??_-;_-@_-"/>
  </numFmts>
  <fonts count="10" x14ac:knownFonts="1">
    <font>
      <sz val="11"/>
      <color theme="1"/>
      <name val="Aptos Narrow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339966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Aptos Narrow"/>
      <family val="2"/>
      <scheme val="minor"/>
    </font>
    <font>
      <b/>
      <sz val="10"/>
      <color rgb="FF000000"/>
      <name val="Times New Roman"/>
      <family val="1"/>
      <charset val="204"/>
    </font>
    <font>
      <sz val="11"/>
      <color theme="1"/>
      <name val="Aptos Narrow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3" fontId="0" fillId="0" borderId="0" xfId="0" applyNumberFormat="1" applyAlignment="1">
      <alignment wrapText="1"/>
    </xf>
    <xf numFmtId="0" fontId="4" fillId="2" borderId="8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justify" vertical="center" wrapText="1"/>
    </xf>
    <xf numFmtId="164" fontId="0" fillId="0" borderId="0" xfId="1" applyNumberFormat="1" applyFont="1" applyAlignment="1">
      <alignment wrapText="1"/>
    </xf>
    <xf numFmtId="164" fontId="0" fillId="0" borderId="0" xfId="0" applyNumberFormat="1" applyAlignment="1">
      <alignment wrapText="1"/>
    </xf>
    <xf numFmtId="3" fontId="1" fillId="3" borderId="4" xfId="0" applyNumberFormat="1" applyFont="1" applyFill="1" applyBorder="1" applyAlignment="1">
      <alignment vertical="center" wrapText="1"/>
    </xf>
    <xf numFmtId="43" fontId="0" fillId="0" borderId="0" xfId="1" applyFont="1" applyAlignment="1">
      <alignment wrapText="1"/>
    </xf>
    <xf numFmtId="165" fontId="0" fillId="0" borderId="0" xfId="0" applyNumberFormat="1" applyAlignment="1">
      <alignment wrapText="1"/>
    </xf>
    <xf numFmtId="166" fontId="0" fillId="0" borderId="0" xfId="0" applyNumberFormat="1" applyAlignment="1">
      <alignment wrapText="1"/>
    </xf>
    <xf numFmtId="167" fontId="0" fillId="0" borderId="0" xfId="1" applyNumberFormat="1" applyFont="1" applyAlignment="1">
      <alignment wrapText="1"/>
    </xf>
    <xf numFmtId="0" fontId="7" fillId="0" borderId="0" xfId="0" applyFont="1" applyAlignment="1">
      <alignment horizont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6" fillId="3" borderId="4" xfId="0" applyNumberFormat="1" applyFont="1" applyFill="1" applyBorder="1" applyAlignment="1">
      <alignment vertical="center" wrapText="1"/>
    </xf>
    <xf numFmtId="3" fontId="1" fillId="3" borderId="5" xfId="0" applyNumberFormat="1" applyFont="1" applyFill="1" applyBorder="1" applyAlignment="1">
      <alignment vertical="center" wrapText="1"/>
    </xf>
    <xf numFmtId="3" fontId="1" fillId="3" borderId="6" xfId="0" applyNumberFormat="1" applyFont="1" applyFill="1" applyBorder="1" applyAlignment="1">
      <alignment vertical="center" wrapText="1"/>
    </xf>
    <xf numFmtId="3" fontId="1" fillId="3" borderId="2" xfId="0" applyNumberFormat="1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3" fontId="2" fillId="3" borderId="8" xfId="0" applyNumberFormat="1" applyFont="1" applyFill="1" applyBorder="1" applyAlignment="1">
      <alignment horizontal="center" vertical="center" wrapText="1"/>
    </xf>
    <xf numFmtId="3" fontId="1" fillId="3" borderId="8" xfId="0" applyNumberFormat="1" applyFont="1" applyFill="1" applyBorder="1" applyAlignment="1">
      <alignment vertical="center" wrapText="1"/>
    </xf>
    <xf numFmtId="3" fontId="1" fillId="3" borderId="9" xfId="0" applyNumberFormat="1" applyFont="1" applyFill="1" applyBorder="1" applyAlignment="1">
      <alignment vertical="center" wrapText="1"/>
    </xf>
    <xf numFmtId="3" fontId="1" fillId="3" borderId="11" xfId="0" applyNumberFormat="1" applyFont="1" applyFill="1" applyBorder="1" applyAlignment="1">
      <alignment vertical="center" wrapText="1"/>
    </xf>
    <xf numFmtId="3" fontId="2" fillId="3" borderId="13" xfId="0" applyNumberFormat="1" applyFont="1" applyFill="1" applyBorder="1" applyAlignment="1">
      <alignment horizontal="center" vertical="center" wrapText="1"/>
    </xf>
    <xf numFmtId="3" fontId="6" fillId="3" borderId="13" xfId="0" applyNumberFormat="1" applyFont="1" applyFill="1" applyBorder="1" applyAlignment="1">
      <alignment vertical="center" wrapText="1"/>
    </xf>
    <xf numFmtId="3" fontId="6" fillId="3" borderId="14" xfId="0" applyNumberFormat="1" applyFont="1" applyFill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1D5FA-D286-4F5F-AC8B-3A98DF6AC1DC}">
  <dimension ref="A1:F43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5" x14ac:dyDescent="0.25"/>
  <cols>
    <col min="1" max="1" width="9.28515625" style="1" customWidth="1"/>
    <col min="2" max="2" width="52.28515625" style="1" customWidth="1"/>
    <col min="3" max="3" width="16.42578125" style="1" customWidth="1"/>
    <col min="4" max="4" width="20.42578125" style="1" customWidth="1"/>
    <col min="5" max="5" width="17.28515625" style="1" customWidth="1"/>
    <col min="6" max="6" width="16.28515625" style="1" customWidth="1"/>
  </cols>
  <sheetData>
    <row r="1" spans="1:6" x14ac:dyDescent="0.25">
      <c r="D1" s="15"/>
      <c r="E1" s="15"/>
    </row>
    <row r="2" spans="1:6" s="1" customFormat="1" ht="60.75" customHeight="1" x14ac:dyDescent="0.25">
      <c r="A2" s="22" t="s">
        <v>55</v>
      </c>
      <c r="B2" s="22"/>
      <c r="C2" s="22"/>
      <c r="D2" s="22"/>
      <c r="E2" s="22"/>
      <c r="F2" s="22"/>
    </row>
    <row r="3" spans="1:6" x14ac:dyDescent="0.25">
      <c r="D3" s="16"/>
      <c r="E3" s="16"/>
    </row>
    <row r="4" spans="1:6" ht="15.75" thickBot="1" x14ac:dyDescent="0.3">
      <c r="D4" s="8"/>
      <c r="E4" s="8"/>
      <c r="F4" s="8" t="s">
        <v>54</v>
      </c>
    </row>
    <row r="5" spans="1:6" ht="32.25" thickBot="1" x14ac:dyDescent="0.3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 ht="16.5" thickBot="1" x14ac:dyDescent="0.3">
      <c r="A6" s="4" t="s">
        <v>6</v>
      </c>
      <c r="B6" s="5" t="s">
        <v>7</v>
      </c>
      <c r="C6" s="23" t="s">
        <v>42</v>
      </c>
      <c r="D6" s="17">
        <v>473531968.01146626</v>
      </c>
      <c r="E6" s="17">
        <v>491805769.82444024</v>
      </c>
      <c r="F6" s="17">
        <f>+D6-E6</f>
        <v>-18273801.812973976</v>
      </c>
    </row>
    <row r="7" spans="1:6" ht="16.5" thickBot="1" x14ac:dyDescent="0.3">
      <c r="A7" s="4" t="s">
        <v>8</v>
      </c>
      <c r="B7" s="5" t="s">
        <v>9</v>
      </c>
      <c r="C7" s="23" t="s">
        <v>42</v>
      </c>
      <c r="D7" s="17">
        <v>56301621.768396348</v>
      </c>
      <c r="E7" s="17">
        <v>54020291.545329995</v>
      </c>
      <c r="F7" s="17">
        <f t="shared" ref="F7:F8" si="0">+D7-E7</f>
        <v>2281330.2230663523</v>
      </c>
    </row>
    <row r="8" spans="1:6" ht="32.25" thickBot="1" x14ac:dyDescent="0.3">
      <c r="A8" s="4" t="s">
        <v>10</v>
      </c>
      <c r="B8" s="5" t="s">
        <v>11</v>
      </c>
      <c r="C8" s="23" t="s">
        <v>42</v>
      </c>
      <c r="D8" s="17">
        <v>3078032.1817153702</v>
      </c>
      <c r="E8" s="17">
        <v>3646933.2463799999</v>
      </c>
      <c r="F8" s="17">
        <f t="shared" si="0"/>
        <v>-568901.06466462975</v>
      </c>
    </row>
    <row r="9" spans="1:6" ht="16.5" thickBot="1" x14ac:dyDescent="0.3">
      <c r="A9" s="4"/>
      <c r="B9" s="6" t="s">
        <v>13</v>
      </c>
      <c r="C9" s="23" t="s">
        <v>42</v>
      </c>
      <c r="D9" s="24">
        <f>+SUM(D11:D26)</f>
        <v>548323288.88300693</v>
      </c>
      <c r="E9" s="24">
        <f>+SUM(E11:E26)</f>
        <v>511836944.70705003</v>
      </c>
      <c r="F9" s="24">
        <f>+SUM(F11:F26)</f>
        <v>36486344.17595689</v>
      </c>
    </row>
    <row r="10" spans="1:6" ht="16.5" thickBot="1" x14ac:dyDescent="0.3">
      <c r="A10" s="4" t="s">
        <v>12</v>
      </c>
      <c r="B10" s="6" t="s">
        <v>15</v>
      </c>
      <c r="C10" s="25"/>
      <c r="D10" s="26"/>
      <c r="E10" s="26"/>
      <c r="F10" s="27"/>
    </row>
    <row r="11" spans="1:6" ht="16.5" thickBot="1" x14ac:dyDescent="0.3">
      <c r="A11" s="4" t="s">
        <v>14</v>
      </c>
      <c r="B11" s="5" t="s">
        <v>43</v>
      </c>
      <c r="C11" s="23" t="s">
        <v>42</v>
      </c>
      <c r="D11" s="17">
        <v>9188018.7063235361</v>
      </c>
      <c r="E11" s="17">
        <v>5817416.1477000006</v>
      </c>
      <c r="F11" s="17">
        <f t="shared" ref="F11:F26" si="1">+D11-E11</f>
        <v>3370602.5586235356</v>
      </c>
    </row>
    <row r="12" spans="1:6" ht="16.5" thickBot="1" x14ac:dyDescent="0.3">
      <c r="A12" s="4" t="s">
        <v>16</v>
      </c>
      <c r="B12" s="5" t="s">
        <v>44</v>
      </c>
      <c r="C12" s="23" t="s">
        <v>42</v>
      </c>
      <c r="D12" s="17">
        <v>17045500</v>
      </c>
      <c r="E12" s="17">
        <v>12183366.62459</v>
      </c>
      <c r="F12" s="17">
        <f t="shared" si="1"/>
        <v>4862133.3754099999</v>
      </c>
    </row>
    <row r="13" spans="1:6" ht="16.5" thickBot="1" x14ac:dyDescent="0.3">
      <c r="A13" s="4" t="s">
        <v>17</v>
      </c>
      <c r="B13" s="5" t="s">
        <v>19</v>
      </c>
      <c r="C13" s="23" t="s">
        <v>42</v>
      </c>
      <c r="D13" s="17">
        <v>8442056.5607032031</v>
      </c>
      <c r="E13" s="17">
        <v>4459709.7977400003</v>
      </c>
      <c r="F13" s="17">
        <f t="shared" si="1"/>
        <v>3982346.7629632028</v>
      </c>
    </row>
    <row r="14" spans="1:6" ht="16.5" thickBot="1" x14ac:dyDescent="0.3">
      <c r="A14" s="4" t="s">
        <v>18</v>
      </c>
      <c r="B14" s="5" t="s">
        <v>21</v>
      </c>
      <c r="C14" s="23" t="s">
        <v>42</v>
      </c>
      <c r="D14" s="17">
        <v>640342.27500000002</v>
      </c>
      <c r="E14" s="17">
        <v>490578.07010000001</v>
      </c>
      <c r="F14" s="17">
        <f t="shared" si="1"/>
        <v>149764.20490000001</v>
      </c>
    </row>
    <row r="15" spans="1:6" ht="16.5" thickBot="1" x14ac:dyDescent="0.3">
      <c r="A15" s="4" t="s">
        <v>20</v>
      </c>
      <c r="B15" s="5" t="s">
        <v>23</v>
      </c>
      <c r="C15" s="23" t="s">
        <v>42</v>
      </c>
      <c r="D15" s="17">
        <v>391949.1</v>
      </c>
      <c r="E15" s="17">
        <v>418101.67230000009</v>
      </c>
      <c r="F15" s="17">
        <f t="shared" si="1"/>
        <v>-26152.572300000116</v>
      </c>
    </row>
    <row r="16" spans="1:6" ht="16.5" thickBot="1" x14ac:dyDescent="0.3">
      <c r="A16" s="4" t="s">
        <v>22</v>
      </c>
      <c r="B16" s="5" t="s">
        <v>25</v>
      </c>
      <c r="C16" s="23" t="s">
        <v>42</v>
      </c>
      <c r="D16" s="17">
        <v>649265.15</v>
      </c>
      <c r="E16" s="17">
        <v>355921.57718999998</v>
      </c>
      <c r="F16" s="17">
        <f t="shared" si="1"/>
        <v>293343.57281000004</v>
      </c>
    </row>
    <row r="17" spans="1:6" s="1" customFormat="1" ht="63.75" thickBot="1" x14ac:dyDescent="0.3">
      <c r="A17" s="4" t="s">
        <v>24</v>
      </c>
      <c r="B17" s="5" t="s">
        <v>27</v>
      </c>
      <c r="C17" s="23" t="s">
        <v>42</v>
      </c>
      <c r="D17" s="17">
        <v>116850</v>
      </c>
      <c r="E17" s="17">
        <v>112609.13508000002</v>
      </c>
      <c r="F17" s="17">
        <f t="shared" si="1"/>
        <v>4240.8649199999782</v>
      </c>
    </row>
    <row r="18" spans="1:6" s="1" customFormat="1" ht="16.5" thickBot="1" x14ac:dyDescent="0.3">
      <c r="A18" s="4" t="s">
        <v>26</v>
      </c>
      <c r="B18" s="5" t="s">
        <v>48</v>
      </c>
      <c r="C18" s="23"/>
      <c r="D18" s="17">
        <v>817000</v>
      </c>
      <c r="E18" s="17">
        <v>467641.58206999995</v>
      </c>
      <c r="F18" s="17">
        <f t="shared" si="1"/>
        <v>349358.41793000005</v>
      </c>
    </row>
    <row r="19" spans="1:6" s="1" customFormat="1" ht="16.5" thickBot="1" x14ac:dyDescent="0.3">
      <c r="A19" s="4" t="s">
        <v>28</v>
      </c>
      <c r="B19" s="5" t="s">
        <v>45</v>
      </c>
      <c r="C19" s="23" t="s">
        <v>42</v>
      </c>
      <c r="D19" s="17">
        <v>39220561.061499998</v>
      </c>
      <c r="E19" s="17">
        <v>23446100.289390001</v>
      </c>
      <c r="F19" s="17">
        <f t="shared" si="1"/>
        <v>15774460.772109997</v>
      </c>
    </row>
    <row r="20" spans="1:6" s="1" customFormat="1" ht="16.5" thickBot="1" x14ac:dyDescent="0.3">
      <c r="A20" s="4" t="s">
        <v>29</v>
      </c>
      <c r="B20" s="5" t="s">
        <v>47</v>
      </c>
      <c r="C20" s="23" t="s">
        <v>42</v>
      </c>
      <c r="D20" s="17">
        <v>25742137.649999999</v>
      </c>
      <c r="E20" s="17">
        <v>11173664.452849999</v>
      </c>
      <c r="F20" s="17">
        <f t="shared" si="1"/>
        <v>14568473.197149999</v>
      </c>
    </row>
    <row r="21" spans="1:6" s="1" customFormat="1" ht="16.5" thickBot="1" x14ac:dyDescent="0.3">
      <c r="A21" s="4" t="s">
        <v>30</v>
      </c>
      <c r="B21" s="5" t="s">
        <v>34</v>
      </c>
      <c r="C21" s="23" t="s">
        <v>42</v>
      </c>
      <c r="D21" s="17">
        <v>2561200</v>
      </c>
      <c r="E21" s="17">
        <v>2349339.9470000002</v>
      </c>
      <c r="F21" s="17">
        <f t="shared" si="1"/>
        <v>211860.05299999984</v>
      </c>
    </row>
    <row r="22" spans="1:6" s="1" customFormat="1" ht="16.5" thickBot="1" x14ac:dyDescent="0.3">
      <c r="A22" s="4" t="s">
        <v>31</v>
      </c>
      <c r="B22" s="5" t="s">
        <v>36</v>
      </c>
      <c r="C22" s="23" t="s">
        <v>42</v>
      </c>
      <c r="D22" s="17">
        <v>3187403.4250000003</v>
      </c>
      <c r="E22" s="17">
        <v>2049569.8933600001</v>
      </c>
      <c r="F22" s="17">
        <f t="shared" si="1"/>
        <v>1137833.5316400002</v>
      </c>
    </row>
    <row r="23" spans="1:6" s="1" customFormat="1" ht="16.5" thickBot="1" x14ac:dyDescent="0.3">
      <c r="A23" s="4" t="s">
        <v>32</v>
      </c>
      <c r="B23" s="5" t="s">
        <v>38</v>
      </c>
      <c r="C23" s="23" t="s">
        <v>42</v>
      </c>
      <c r="D23" s="17">
        <v>6000000</v>
      </c>
      <c r="E23" s="17">
        <v>5205786.7714</v>
      </c>
      <c r="F23" s="17">
        <f t="shared" si="1"/>
        <v>794213.22860000003</v>
      </c>
    </row>
    <row r="24" spans="1:6" s="1" customFormat="1" ht="16.5" thickBot="1" x14ac:dyDescent="0.3">
      <c r="A24" s="4" t="s">
        <v>33</v>
      </c>
      <c r="B24" s="5" t="s">
        <v>39</v>
      </c>
      <c r="C24" s="23" t="s">
        <v>42</v>
      </c>
      <c r="D24" s="17">
        <v>50953239.582549997</v>
      </c>
      <c r="E24" s="17">
        <v>35273323.183500007</v>
      </c>
      <c r="F24" s="17">
        <f t="shared" si="1"/>
        <v>15679916.39904999</v>
      </c>
    </row>
    <row r="25" spans="1:6" s="1" customFormat="1" ht="32.25" thickBot="1" x14ac:dyDescent="0.3">
      <c r="A25" s="4" t="s">
        <v>35</v>
      </c>
      <c r="B25" s="5" t="s">
        <v>40</v>
      </c>
      <c r="C25" s="23" t="s">
        <v>42</v>
      </c>
      <c r="D25" s="17">
        <v>133317199.08376843</v>
      </c>
      <c r="E25" s="17">
        <v>73122604.918760002</v>
      </c>
      <c r="F25" s="17">
        <f t="shared" si="1"/>
        <v>60194594.165008426</v>
      </c>
    </row>
    <row r="26" spans="1:6" s="1" customFormat="1" ht="16.5" thickBot="1" x14ac:dyDescent="0.3">
      <c r="A26" s="4" t="s">
        <v>37</v>
      </c>
      <c r="B26" s="5" t="s">
        <v>46</v>
      </c>
      <c r="C26" s="23" t="s">
        <v>42</v>
      </c>
      <c r="D26" s="17">
        <v>250050566.28816175</v>
      </c>
      <c r="E26" s="17">
        <v>334911210.64402002</v>
      </c>
      <c r="F26" s="17">
        <f t="shared" si="1"/>
        <v>-84860644.355858266</v>
      </c>
    </row>
    <row r="27" spans="1:6" s="1" customFormat="1" ht="16.5" thickBot="1" x14ac:dyDescent="0.3">
      <c r="A27" s="11"/>
      <c r="B27" s="6" t="s">
        <v>49</v>
      </c>
      <c r="C27" s="23"/>
      <c r="D27" s="24">
        <f>+D6+D7+D8+D9</f>
        <v>1081234910.8445849</v>
      </c>
      <c r="E27" s="24">
        <f>+E6+E7+E8+E9</f>
        <v>1061309939.3232002</v>
      </c>
      <c r="F27" s="24">
        <f>+F6+F7+F8+F9</f>
        <v>19924971.521384634</v>
      </c>
    </row>
    <row r="28" spans="1:6" s="1" customFormat="1" ht="15.75" thickBot="1" x14ac:dyDescent="0.3">
      <c r="A28" s="7"/>
      <c r="C28" s="28"/>
      <c r="D28" s="28"/>
      <c r="E28" s="28"/>
      <c r="F28" s="28"/>
    </row>
    <row r="29" spans="1:6" ht="32.25" thickBot="1" x14ac:dyDescent="0.3">
      <c r="A29" s="10" t="s">
        <v>6</v>
      </c>
      <c r="B29" s="9" t="s">
        <v>50</v>
      </c>
      <c r="C29" s="29" t="s">
        <v>42</v>
      </c>
      <c r="D29" s="30">
        <v>733784000</v>
      </c>
      <c r="E29" s="30">
        <v>94349600</v>
      </c>
      <c r="F29" s="31">
        <f t="shared" ref="F29:F32" si="2">+D29-E29</f>
        <v>639434400</v>
      </c>
    </row>
    <row r="30" spans="1:6" ht="16.5" thickBot="1" x14ac:dyDescent="0.3">
      <c r="A30" s="12" t="s">
        <v>8</v>
      </c>
      <c r="B30" s="5" t="s">
        <v>51</v>
      </c>
      <c r="C30" s="23" t="s">
        <v>42</v>
      </c>
      <c r="D30" s="17">
        <f>5270000</f>
        <v>5270000</v>
      </c>
      <c r="E30" s="17">
        <v>0</v>
      </c>
      <c r="F30" s="32">
        <f t="shared" si="2"/>
        <v>5270000</v>
      </c>
    </row>
    <row r="31" spans="1:6" ht="32.25" thickBot="1" x14ac:dyDescent="0.3">
      <c r="A31" s="12" t="s">
        <v>10</v>
      </c>
      <c r="B31" s="5" t="s">
        <v>41</v>
      </c>
      <c r="C31" s="23" t="s">
        <v>42</v>
      </c>
      <c r="D31" s="17">
        <v>842635000.07200003</v>
      </c>
      <c r="E31" s="17">
        <v>23209063.379999999</v>
      </c>
      <c r="F31" s="32">
        <f t="shared" si="2"/>
        <v>819425936.69200003</v>
      </c>
    </row>
    <row r="32" spans="1:6" ht="16.5" thickBot="1" x14ac:dyDescent="0.3">
      <c r="A32" s="12" t="s">
        <v>12</v>
      </c>
      <c r="B32" s="5" t="s">
        <v>52</v>
      </c>
      <c r="C32" s="23" t="s">
        <v>42</v>
      </c>
      <c r="D32" s="17">
        <v>73956507</v>
      </c>
      <c r="E32" s="17">
        <v>2331168</v>
      </c>
      <c r="F32" s="32">
        <f t="shared" si="2"/>
        <v>71625339</v>
      </c>
    </row>
    <row r="33" spans="1:6" ht="16.5" thickBot="1" x14ac:dyDescent="0.3">
      <c r="A33" s="13"/>
      <c r="B33" s="14" t="s">
        <v>53</v>
      </c>
      <c r="C33" s="33"/>
      <c r="D33" s="34">
        <f>+SUM(D29:D32)</f>
        <v>1655645507.072</v>
      </c>
      <c r="E33" s="34">
        <f>+SUM(E29:E32)</f>
        <v>119889831.38</v>
      </c>
      <c r="F33" s="35">
        <f>+SUM(F29:F32)</f>
        <v>1535755675.6919999</v>
      </c>
    </row>
    <row r="34" spans="1:6" x14ac:dyDescent="0.25">
      <c r="D34" s="8"/>
      <c r="E34" s="8"/>
    </row>
    <row r="35" spans="1:6" x14ac:dyDescent="0.25">
      <c r="D35" s="18"/>
    </row>
    <row r="36" spans="1:6" x14ac:dyDescent="0.25">
      <c r="D36" s="15"/>
    </row>
    <row r="37" spans="1:6" x14ac:dyDescent="0.25">
      <c r="D37" s="21"/>
    </row>
    <row r="38" spans="1:6" x14ac:dyDescent="0.25">
      <c r="D38" s="8"/>
      <c r="E38" s="8"/>
    </row>
    <row r="39" spans="1:6" x14ac:dyDescent="0.25">
      <c r="D39" s="20"/>
    </row>
    <row r="41" spans="1:6" x14ac:dyDescent="0.25">
      <c r="D41" s="18"/>
    </row>
    <row r="43" spans="1:6" x14ac:dyDescent="0.25">
      <c r="D43" s="19"/>
    </row>
  </sheetData>
  <mergeCells count="2">
    <mergeCell ref="C10:F10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5-007-0018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Faxriddin E. Boltaev</dc:creator>
  <cp:lastModifiedBy>Faxriddin E. Boltaev</cp:lastModifiedBy>
  <dcterms:created xsi:type="dcterms:W3CDTF">2026-01-26T05:33:16Z</dcterms:created>
  <dcterms:modified xsi:type="dcterms:W3CDTF">2026-07-06T07:29:18Z</dcterms:modified>
</cp:coreProperties>
</file>